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<sst xmlns="http://schemas.openxmlformats.org/spreadsheetml/2006/main" count="11" uniqueCount="11">
  <si>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通州区2024年12月批次转岗安置退出消防员
量化、笔试、面试及综合成绩单</t>
  </si>
  <si>
    <t>考号</t>
  </si>
  <si>
    <t>个人量化评分</t>
  </si>
  <si>
    <t>量化评分30%</t>
  </si>
  <si>
    <t>笔试成绩</t>
  </si>
  <si>
    <t>笔试20%</t>
  </si>
  <si>
    <t>面试成绩</t>
  </si>
  <si>
    <t>面试50%</t>
  </si>
  <si>
    <t>综合成绩</t>
  </si>
  <si>
    <t>综合排名</t>
  </si>
  <si>
    <t>注：综合成绩=量化评分*30%+笔试成绩*20%+面试成绩*50%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</si>
</sst>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E14" sqref="E14"/>
    </sheetView>
  </sheetViews>
  <sheetFormatPr defaultColWidth="8.88888888888889" defaultRowHeight="14.4" outlineLevelRow="7"/>
  <cols>
    <col min="1" max="9" width="15.7777777777778" customWidth="1"/>
  </cols>
  <sheetData>
    <row r="1" ht="10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20241204</v>
      </c>
      <c r="B3" s="5">
        <v>96.75</v>
      </c>
      <c r="C3" s="6">
        <f>ROUND(B3*0.3,3)</f>
        <v>29.025</v>
      </c>
      <c r="D3" s="7">
        <v>77.75</v>
      </c>
      <c r="E3" s="8">
        <f>ROUND(D3*0.2,3)</f>
        <v>15.55</v>
      </c>
      <c r="F3" s="5">
        <f>ROUND(80.2142857142857,3)</f>
        <v>80.214</v>
      </c>
      <c r="G3" s="5">
        <f>ROUND(40.1071428571429,3)</f>
        <v>40.107</v>
      </c>
      <c r="H3" s="5">
        <f>ROUND(84.6821428571428,3)</f>
        <v>84.682</v>
      </c>
      <c r="I3" s="10">
        <v>1</v>
      </c>
    </row>
    <row r="4" ht="25" customHeight="1" spans="1:9">
      <c r="A4" s="4">
        <v>20241205</v>
      </c>
      <c r="B4" s="5">
        <v>89.375</v>
      </c>
      <c r="C4" s="6">
        <f>ROUND(B4*0.3,3)</f>
        <v>26.813</v>
      </c>
      <c r="D4" s="7">
        <v>69.25</v>
      </c>
      <c r="E4" s="8">
        <f>ROUND(D4*0.2,3)</f>
        <v>13.85</v>
      </c>
      <c r="F4" s="5">
        <f>ROUND(83.5714285714286,3)</f>
        <v>83.571</v>
      </c>
      <c r="G4" s="5">
        <f>ROUND(41.7857142857143,3)</f>
        <v>41.786</v>
      </c>
      <c r="H4" s="5">
        <f>ROUND(82.4482142857143,3)</f>
        <v>82.448</v>
      </c>
      <c r="I4" s="10">
        <v>2</v>
      </c>
    </row>
    <row r="5" ht="25" customHeight="1" spans="1:9">
      <c r="A5" s="4">
        <v>20241202</v>
      </c>
      <c r="B5" s="5">
        <v>61.667</v>
      </c>
      <c r="C5" s="6">
        <f>ROUND(B5*0.3,3)</f>
        <v>18.5</v>
      </c>
      <c r="D5" s="7">
        <v>83</v>
      </c>
      <c r="E5" s="8">
        <f>ROUND(D5*0.2,3)</f>
        <v>16.6</v>
      </c>
      <c r="F5" s="5">
        <f>ROUND(89.9285714285714,3)</f>
        <v>89.929</v>
      </c>
      <c r="G5" s="5">
        <f>ROUND(44.9642857142857,3)</f>
        <v>44.964</v>
      </c>
      <c r="H5" s="5">
        <f>ROUND(80.0643857142857,3)</f>
        <v>80.064</v>
      </c>
      <c r="I5" s="10">
        <v>3</v>
      </c>
    </row>
    <row r="6" ht="25" customHeight="1" spans="1:9">
      <c r="A6" s="4">
        <v>20241203</v>
      </c>
      <c r="B6" s="5">
        <v>74</v>
      </c>
      <c r="C6" s="6">
        <f>ROUND(B6*0.3,3)</f>
        <v>22.2</v>
      </c>
      <c r="D6" s="7">
        <v>62.25</v>
      </c>
      <c r="E6" s="8">
        <f>ROUND(D6*0.2,3)</f>
        <v>12.45</v>
      </c>
      <c r="F6" s="5">
        <f>ROUND(83.2142857142857,3)</f>
        <v>83.214</v>
      </c>
      <c r="G6" s="5">
        <f>ROUND(41.6071428571429,3)</f>
        <v>41.607</v>
      </c>
      <c r="H6" s="5">
        <f>ROUND(76.2571428571429,3)</f>
        <v>76.257</v>
      </c>
      <c r="I6" s="10">
        <v>4</v>
      </c>
    </row>
    <row r="7" ht="25" customHeight="1" spans="1:9">
      <c r="A7" s="4">
        <v>20241201</v>
      </c>
      <c r="B7" s="5">
        <v>60</v>
      </c>
      <c r="C7" s="6">
        <f>ROUND(B7*0.3,3)</f>
        <v>18</v>
      </c>
      <c r="D7" s="7">
        <v>69.75</v>
      </c>
      <c r="E7" s="8">
        <f>ROUND(D7*0.2,3)</f>
        <v>13.95</v>
      </c>
      <c r="F7" s="5">
        <f>ROUND(84.5,3)</f>
        <v>84.5</v>
      </c>
      <c r="G7" s="5">
        <v>42.25</v>
      </c>
      <c r="H7" s="5">
        <f>ROUND(74.2,3)</f>
        <v>74.2</v>
      </c>
      <c r="I7" s="10">
        <v>5</v>
      </c>
    </row>
    <row r="8" ht="40" customHeight="1" spans="1:9">
      <c r="A8" s="9" t="s">
        <v>10</v>
      </c>
      <c r="B8" s="9"/>
      <c r="C8" s="9"/>
      <c r="D8" s="9"/>
      <c r="E8" s="9"/>
      <c r="F8" s="9"/>
      <c r="G8" s="9"/>
      <c r="H8" s="9"/>
      <c r="I8" s="9"/>
    </row>
  </sheetData>
  <sortState ref="A3:I7">
    <sortCondition ref="I3"/>
  </sortState>
  <mergeCells count="2">
    <mergeCell ref="A1:I1"/>
    <mergeCell ref="A8:I8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三更雨</cp:lastModifiedBy>
  <dcterms:created xsi:type="dcterms:W3CDTF">2025-08-06T06:17:00Z</dcterms:created>
  <dcterms:modified xsi:type="dcterms:W3CDTF">2025-08-06T07:56:29Z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FC1DF0D1CC28425DBA63682283FD79E8_11</vt:lpwstr>
  </property>
  <property fmtid="{D5CDD505-2E9C-101B-9397-08002B2CF9AE}" pid="3" name="KSOProductBuildVer">
    <vt:lpwstr>2052-12.1.0.22215</vt:lpwstr>
  </property>
</Properties>
</file>